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'List1'!$A$1:$G$37</definedName>
  </definedNames>
  <calcPr fullCalcOnLoad="1"/>
</workbook>
</file>

<file path=xl/comments1.xml><?xml version="1.0" encoding="utf-8"?>
<comments xmlns="http://schemas.openxmlformats.org/spreadsheetml/2006/main">
  <authors>
    <author>Sekula</author>
  </authors>
  <commentList>
    <comment ref="H29" authorId="0">
      <text>
        <r>
          <rPr>
            <b/>
            <sz val="8"/>
            <rFont val="Tahoma"/>
            <family val="0"/>
          </rPr>
          <t>Sekula:</t>
        </r>
        <r>
          <rPr>
            <sz val="8"/>
            <rFont val="Tahoma"/>
            <family val="0"/>
          </rPr>
          <t xml:space="preserve">
o tolik přicházíme z nájemného z bytů ZU</t>
        </r>
      </text>
    </comment>
  </commentList>
</comments>
</file>

<file path=xl/sharedStrings.xml><?xml version="1.0" encoding="utf-8"?>
<sst xmlns="http://schemas.openxmlformats.org/spreadsheetml/2006/main" count="52" uniqueCount="47">
  <si>
    <t>název</t>
  </si>
  <si>
    <t xml:space="preserve"> celkem </t>
  </si>
  <si>
    <t xml:space="preserve">náklady k </t>
  </si>
  <si>
    <t>náklady</t>
  </si>
  <si>
    <t>Náklady</t>
  </si>
  <si>
    <t>% rozdělení</t>
  </si>
  <si>
    <t>SMZ  51%</t>
  </si>
  <si>
    <t>BDP  49%</t>
  </si>
  <si>
    <t>telefony</t>
  </si>
  <si>
    <t>ostatní služby</t>
  </si>
  <si>
    <t>daň z nemovitostí</t>
  </si>
  <si>
    <t>úroky z půjčky SMZ</t>
  </si>
  <si>
    <t>Výnosy</t>
  </si>
  <si>
    <t xml:space="preserve"> výnosy </t>
  </si>
  <si>
    <t xml:space="preserve"> % k rozdělení </t>
  </si>
  <si>
    <t xml:space="preserve"> SMZ 51% </t>
  </si>
  <si>
    <t xml:space="preserve"> BDP 49% </t>
  </si>
  <si>
    <t>nájemné-byty</t>
  </si>
  <si>
    <t>nájemné-G,GS</t>
  </si>
  <si>
    <t>náklady na BZU</t>
  </si>
  <si>
    <t>koef.0,0377468</t>
  </si>
  <si>
    <t xml:space="preserve"> výnosy BZU </t>
  </si>
  <si>
    <t>Celkem náklady</t>
  </si>
  <si>
    <t>Celkem výnosy</t>
  </si>
  <si>
    <t>opravy a údržba-výtahy</t>
  </si>
  <si>
    <t>opravy a údržba-elektro</t>
  </si>
  <si>
    <t>ost.služby-účetní</t>
  </si>
  <si>
    <t>pojištění</t>
  </si>
  <si>
    <t>nájemné BZU</t>
  </si>
  <si>
    <t>odměny členům org.spol.</t>
  </si>
  <si>
    <t>Ostatní služby -úklid</t>
  </si>
  <si>
    <t>režijní spotřeba materiálu</t>
  </si>
  <si>
    <t>opravy a údržba-ostatní</t>
  </si>
  <si>
    <t>poplatky za převod čl.práv</t>
  </si>
  <si>
    <t>cestovní náhrady</t>
  </si>
  <si>
    <t>úroky z DMU</t>
  </si>
  <si>
    <t xml:space="preserve">opravy a údržba-revize </t>
  </si>
  <si>
    <t>daně a poplatky a OSSZ</t>
  </si>
  <si>
    <t>úroky z banky a prov.výnosy</t>
  </si>
  <si>
    <t xml:space="preserve">spotřeba el.energie </t>
  </si>
  <si>
    <t>ostatní</t>
  </si>
  <si>
    <t>Mzdové náklady</t>
  </si>
  <si>
    <t xml:space="preserve"> bankovní poplatky a SIPO</t>
  </si>
  <si>
    <t>Město by mělo uhradit</t>
  </si>
  <si>
    <r>
      <t xml:space="preserve">Vyúčtování výnosů a nákladů  podílových spoluvlastníků za rok </t>
    </r>
    <r>
      <rPr>
        <b/>
        <sz val="10"/>
        <color indexed="10"/>
        <rFont val="Arial CE"/>
        <family val="2"/>
      </rPr>
      <t>2013</t>
    </r>
    <r>
      <rPr>
        <b/>
        <sz val="10"/>
        <rFont val="Arial CE"/>
        <family val="2"/>
      </rPr>
      <t xml:space="preserve"> podle dohody</t>
    </r>
  </si>
  <si>
    <t>Oprava kanálků vjezd 5407</t>
  </si>
  <si>
    <t>Ostatní výnosy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</si>
</sst>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34" applyBorder="1" applyAlignment="1">
      <alignment/>
    </xf>
    <xf numFmtId="43" fontId="0" fillId="0" borderId="11" xfId="34" applyFont="1" applyFill="1" applyBorder="1" applyAlignment="1">
      <alignment/>
    </xf>
    <xf numFmtId="43" fontId="0" fillId="0" borderId="10" xfId="34" applyFill="1" applyBorder="1" applyAlignment="1">
      <alignment/>
    </xf>
    <xf numFmtId="43" fontId="0" fillId="0" borderId="0" xfId="0" applyNumberFormat="1" applyAlignment="1">
      <alignment/>
    </xf>
    <xf numFmtId="43" fontId="0" fillId="0" borderId="11" xfId="34" applyFill="1" applyBorder="1" applyAlignment="1">
      <alignment/>
    </xf>
    <xf numFmtId="4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11" xfId="34" applyFont="1" applyFill="1" applyBorder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1" fillId="0" borderId="10" xfId="34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3" fontId="0" fillId="0" borderId="10" xfId="34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1" fillId="0" borderId="10" xfId="34" applyFont="1" applyFill="1" applyBorder="1" applyAlignment="1">
      <alignment/>
    </xf>
    <xf numFmtId="43" fontId="25" fillId="0" borderId="0" xfId="0" applyNumberFormat="1" applyFont="1" applyAlignment="1">
      <alignment/>
    </xf>
    <xf numFmtId="43" fontId="26" fillId="0" borderId="10" xfId="34" applyFont="1" applyBorder="1" applyAlignment="1">
      <alignment/>
    </xf>
    <xf numFmtId="43" fontId="0" fillId="0" borderId="0" xfId="34" applyFill="1" applyBorder="1" applyAlignment="1">
      <alignment/>
    </xf>
    <xf numFmtId="43" fontId="1" fillId="0" borderId="10" xfId="34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2" max="2" width="23.25390625" style="0" customWidth="1"/>
    <col min="3" max="3" width="16.125" style="0" customWidth="1"/>
    <col min="4" max="4" width="15.375" style="0" customWidth="1"/>
    <col min="5" max="5" width="17.125" style="0" customWidth="1"/>
    <col min="6" max="6" width="16.125" style="0" customWidth="1"/>
    <col min="7" max="7" width="16.625" style="0" customWidth="1"/>
    <col min="8" max="8" width="15.875" style="0" bestFit="1" customWidth="1"/>
    <col min="9" max="9" width="16.875" style="0" customWidth="1"/>
    <col min="10" max="10" width="15.875" style="0" bestFit="1" customWidth="1"/>
  </cols>
  <sheetData>
    <row r="1" ht="12" customHeight="1">
      <c r="A1" s="23" t="s">
        <v>44</v>
      </c>
    </row>
    <row r="2" spans="1:9" ht="12" customHeight="1">
      <c r="A2" s="1"/>
      <c r="B2" s="1" t="s">
        <v>0</v>
      </c>
      <c r="C2" s="2" t="s">
        <v>1</v>
      </c>
      <c r="D2" s="1" t="s">
        <v>19</v>
      </c>
      <c r="E2" s="1" t="s">
        <v>2</v>
      </c>
      <c r="F2" s="1" t="s">
        <v>3</v>
      </c>
      <c r="G2" s="1" t="s">
        <v>3</v>
      </c>
      <c r="I2" s="11"/>
    </row>
    <row r="3" spans="1:8" ht="12" customHeight="1">
      <c r="A3" s="1" t="s">
        <v>4</v>
      </c>
      <c r="B3" s="1"/>
      <c r="C3" s="2"/>
      <c r="D3" s="1" t="s">
        <v>20</v>
      </c>
      <c r="E3" s="1" t="s">
        <v>5</v>
      </c>
      <c r="F3" s="1" t="s">
        <v>6</v>
      </c>
      <c r="G3" s="24" t="s">
        <v>7</v>
      </c>
      <c r="H3">
        <v>0.0377468</v>
      </c>
    </row>
    <row r="4" spans="1:9" ht="12" customHeight="1">
      <c r="A4" s="3"/>
      <c r="B4" s="4" t="s">
        <v>31</v>
      </c>
      <c r="C4" s="5">
        <v>25455.89</v>
      </c>
      <c r="D4" s="5">
        <f>C4*H3</f>
        <v>960.8783886519999</v>
      </c>
      <c r="E4" s="5">
        <f aca="true" t="shared" si="0" ref="E4:E23">C4-D4</f>
        <v>24495.011611348</v>
      </c>
      <c r="F4" s="5">
        <f>E4*H6</f>
        <v>12492.45592178748</v>
      </c>
      <c r="G4" s="5">
        <f>E4*H7</f>
        <v>12002.55568956052</v>
      </c>
      <c r="I4" s="8"/>
    </row>
    <row r="5" spans="1:9" ht="12" customHeight="1">
      <c r="A5" s="4"/>
      <c r="B5" s="4" t="s">
        <v>39</v>
      </c>
      <c r="C5" s="5">
        <v>261218.56</v>
      </c>
      <c r="D5" s="5">
        <f>C5*H3</f>
        <v>9860.164740608</v>
      </c>
      <c r="E5" s="5">
        <f t="shared" si="0"/>
        <v>251358.395259392</v>
      </c>
      <c r="F5" s="5">
        <f>E5*H6</f>
        <v>128192.78158228993</v>
      </c>
      <c r="G5" s="5">
        <f>E5*H7</f>
        <v>123165.61367710208</v>
      </c>
      <c r="I5" s="8"/>
    </row>
    <row r="6" spans="1:9" ht="12" customHeight="1">
      <c r="A6" s="4"/>
      <c r="B6" s="4" t="s">
        <v>32</v>
      </c>
      <c r="C6" s="5">
        <v>77528</v>
      </c>
      <c r="D6" s="5">
        <f>C6*H3</f>
        <v>2926.4339103999996</v>
      </c>
      <c r="E6" s="5">
        <f t="shared" si="0"/>
        <v>74601.5660896</v>
      </c>
      <c r="F6" s="5">
        <f>E6*H6</f>
        <v>38046.798705696005</v>
      </c>
      <c r="G6" s="5">
        <f>E6*H7</f>
        <v>36554.767383904</v>
      </c>
      <c r="H6" s="6">
        <v>0.51</v>
      </c>
      <c r="I6" s="8"/>
    </row>
    <row r="7" spans="1:9" ht="12" customHeight="1">
      <c r="A7" s="4"/>
      <c r="B7" s="4" t="s">
        <v>24</v>
      </c>
      <c r="C7" s="5">
        <v>87095</v>
      </c>
      <c r="D7" s="5">
        <f>C7*H3</f>
        <v>3287.5575459999995</v>
      </c>
      <c r="E7" s="5">
        <f t="shared" si="0"/>
        <v>83807.442454</v>
      </c>
      <c r="F7" s="5">
        <f>E7*H6</f>
        <v>42741.79565154</v>
      </c>
      <c r="G7" s="5">
        <f>E7*H7</f>
        <v>41065.64680246</v>
      </c>
      <c r="H7" s="6">
        <f>H9-H6</f>
        <v>0.49</v>
      </c>
      <c r="I7" s="8"/>
    </row>
    <row r="8" spans="1:9" ht="12" customHeight="1">
      <c r="A8" s="4"/>
      <c r="B8" s="4" t="s">
        <v>36</v>
      </c>
      <c r="C8" s="5">
        <v>63197</v>
      </c>
      <c r="D8" s="5">
        <f>C8*H3</f>
        <v>2385.4845195999997</v>
      </c>
      <c r="E8" s="5">
        <f>C8-D8</f>
        <v>60811.5154804</v>
      </c>
      <c r="F8" s="5">
        <f>E8*H6</f>
        <v>31013.872895004</v>
      </c>
      <c r="G8" s="5">
        <f>E8*H7</f>
        <v>29797.642585396</v>
      </c>
      <c r="H8" s="6"/>
      <c r="I8" s="8"/>
    </row>
    <row r="9" spans="1:9" ht="12" customHeight="1">
      <c r="A9" s="4"/>
      <c r="B9" s="4" t="s">
        <v>25</v>
      </c>
      <c r="C9" s="5">
        <v>45187.81</v>
      </c>
      <c r="D9" s="5">
        <f>C9*H3</f>
        <v>1705.6952265079997</v>
      </c>
      <c r="E9" s="5">
        <f t="shared" si="0"/>
        <v>43482.114773492</v>
      </c>
      <c r="F9" s="5">
        <f>E9*H6</f>
        <v>22175.878534480922</v>
      </c>
      <c r="G9" s="5">
        <f>E9*H7</f>
        <v>21306.23623901108</v>
      </c>
      <c r="H9" s="9">
        <v>1</v>
      </c>
      <c r="I9" s="8"/>
    </row>
    <row r="10" spans="1:9" ht="12" customHeight="1">
      <c r="A10" s="4"/>
      <c r="B10" s="27" t="s">
        <v>45</v>
      </c>
      <c r="C10" s="5">
        <v>31698</v>
      </c>
      <c r="D10" s="5"/>
      <c r="E10" s="5"/>
      <c r="F10" s="36">
        <v>31698</v>
      </c>
      <c r="G10" s="5"/>
      <c r="H10" s="35"/>
      <c r="I10" s="8"/>
    </row>
    <row r="11" spans="1:9" ht="12" customHeight="1">
      <c r="A11" s="4"/>
      <c r="B11" s="4" t="s">
        <v>34</v>
      </c>
      <c r="C11" s="5">
        <v>14266</v>
      </c>
      <c r="D11" s="5">
        <f>C11*H3</f>
        <v>538.4958488</v>
      </c>
      <c r="E11" s="5">
        <f t="shared" si="0"/>
        <v>13727.5041512</v>
      </c>
      <c r="F11" s="5">
        <f>E11*H6</f>
        <v>7001.027117112</v>
      </c>
      <c r="G11" s="5">
        <f>E11*H7</f>
        <v>6726.477034088</v>
      </c>
      <c r="I11" s="8"/>
    </row>
    <row r="12" spans="1:9" ht="12" customHeight="1">
      <c r="A12" s="4"/>
      <c r="B12" s="4" t="s">
        <v>8</v>
      </c>
      <c r="C12" s="22">
        <v>12000</v>
      </c>
      <c r="D12" s="5">
        <f>C12*H3</f>
        <v>452.9616</v>
      </c>
      <c r="E12" s="5">
        <f t="shared" si="0"/>
        <v>11547.0384</v>
      </c>
      <c r="F12" s="5">
        <f>E12*H6</f>
        <v>5888.989584</v>
      </c>
      <c r="G12" s="5">
        <f>E12*H7</f>
        <v>5658.0488159999995</v>
      </c>
      <c r="I12" s="8"/>
    </row>
    <row r="13" spans="1:10" ht="12" customHeight="1">
      <c r="A13" s="4"/>
      <c r="B13" s="4" t="s">
        <v>9</v>
      </c>
      <c r="C13" s="5">
        <v>36131.5</v>
      </c>
      <c r="D13" s="28">
        <f>(C13-3450)*H3</f>
        <v>1233.6220442</v>
      </c>
      <c r="E13" s="5">
        <f>C13-D13</f>
        <v>34897.8779558</v>
      </c>
      <c r="F13" s="5">
        <f>E13*H6</f>
        <v>17797.917757458003</v>
      </c>
      <c r="G13" s="5">
        <f>E13*H7</f>
        <v>17099.960198342</v>
      </c>
      <c r="I13" s="8"/>
      <c r="J13" s="8"/>
    </row>
    <row r="14" spans="1:9" ht="12" customHeight="1">
      <c r="A14" s="4"/>
      <c r="B14" s="4" t="s">
        <v>30</v>
      </c>
      <c r="C14" s="5">
        <v>203235</v>
      </c>
      <c r="D14" s="5">
        <f>C14*H3</f>
        <v>7671.470898</v>
      </c>
      <c r="E14" s="5">
        <f t="shared" si="0"/>
        <v>195563.529102</v>
      </c>
      <c r="F14" s="5">
        <f>E14*H6</f>
        <v>99737.39984202001</v>
      </c>
      <c r="G14" s="5">
        <f>E14*H7</f>
        <v>95826.12925997999</v>
      </c>
      <c r="I14" s="8"/>
    </row>
    <row r="15" spans="1:9" ht="12" customHeight="1">
      <c r="A15" s="4"/>
      <c r="B15" s="4" t="s">
        <v>26</v>
      </c>
      <c r="C15" s="5">
        <v>64950</v>
      </c>
      <c r="D15" s="5">
        <f>C15*H3</f>
        <v>2451.6546599999997</v>
      </c>
      <c r="E15" s="5">
        <f t="shared" si="0"/>
        <v>62498.34534</v>
      </c>
      <c r="F15" s="5">
        <f>E15*H6</f>
        <v>31874.1561234</v>
      </c>
      <c r="G15" s="5">
        <f>E15*H7</f>
        <v>30624.1892166</v>
      </c>
      <c r="I15" s="8"/>
    </row>
    <row r="16" spans="1:9" ht="12" customHeight="1">
      <c r="A16" s="4"/>
      <c r="B16" s="4" t="s">
        <v>41</v>
      </c>
      <c r="C16" s="5">
        <v>147480</v>
      </c>
      <c r="D16" s="5">
        <f>C16*H3</f>
        <v>5566.898064</v>
      </c>
      <c r="E16" s="5">
        <f t="shared" si="0"/>
        <v>141913.101936</v>
      </c>
      <c r="F16" s="5">
        <f>E16*H6</f>
        <v>72375.68198736</v>
      </c>
      <c r="G16" s="5">
        <f>E16*H7</f>
        <v>69537.41994863999</v>
      </c>
      <c r="I16" s="8"/>
    </row>
    <row r="17" spans="1:9" ht="12" customHeight="1">
      <c r="A17" s="4"/>
      <c r="B17" s="4" t="s">
        <v>29</v>
      </c>
      <c r="C17" s="5">
        <v>73675</v>
      </c>
      <c r="D17" s="5">
        <f>C17*H3</f>
        <v>2780.99549</v>
      </c>
      <c r="E17" s="5">
        <f t="shared" si="0"/>
        <v>70894.00451</v>
      </c>
      <c r="F17" s="5">
        <f>E17*H6</f>
        <v>36155.9423001</v>
      </c>
      <c r="G17" s="5">
        <f>E17*H7</f>
        <v>34738.062209899996</v>
      </c>
      <c r="I17" s="8"/>
    </row>
    <row r="18" spans="1:9" ht="12" customHeight="1">
      <c r="A18" s="4"/>
      <c r="B18" s="4" t="s">
        <v>10</v>
      </c>
      <c r="C18" s="5">
        <v>27819</v>
      </c>
      <c r="D18" s="5">
        <f>C18*H3</f>
        <v>1050.0782292</v>
      </c>
      <c r="E18" s="5">
        <f t="shared" si="0"/>
        <v>26768.9217708</v>
      </c>
      <c r="F18" s="5">
        <f>E18*H6</f>
        <v>13652.150103108</v>
      </c>
      <c r="G18" s="5">
        <f>E18*H7</f>
        <v>13116.771667691999</v>
      </c>
      <c r="I18" s="8"/>
    </row>
    <row r="19" spans="1:9" ht="12" customHeight="1">
      <c r="A19" s="4"/>
      <c r="B19" s="4" t="s">
        <v>37</v>
      </c>
      <c r="C19" s="5">
        <v>21889</v>
      </c>
      <c r="D19" s="5">
        <f>C19*H3</f>
        <v>826.2397051999999</v>
      </c>
      <c r="E19" s="5">
        <f t="shared" si="0"/>
        <v>21062.7602948</v>
      </c>
      <c r="F19" s="5">
        <f>E19*H6</f>
        <v>10742.007750347999</v>
      </c>
      <c r="G19" s="5">
        <f>E19*H7</f>
        <v>10320.752544452</v>
      </c>
      <c r="H19" s="8"/>
      <c r="I19" s="8"/>
    </row>
    <row r="20" spans="1:9" ht="12" customHeight="1">
      <c r="A20" s="4"/>
      <c r="B20" s="4" t="s">
        <v>27</v>
      </c>
      <c r="C20" s="5">
        <v>43427.14</v>
      </c>
      <c r="D20" s="5">
        <f>C20*H4</f>
        <v>0</v>
      </c>
      <c r="E20" s="5">
        <v>0</v>
      </c>
      <c r="F20" s="5">
        <f>E20*H6</f>
        <v>0</v>
      </c>
      <c r="G20" s="5">
        <v>28817</v>
      </c>
      <c r="H20" s="8"/>
      <c r="I20" s="8"/>
    </row>
    <row r="21" spans="1:9" ht="12" customHeight="1">
      <c r="A21" s="4"/>
      <c r="B21" s="3" t="s">
        <v>11</v>
      </c>
      <c r="C21" s="7">
        <v>578210</v>
      </c>
      <c r="D21" s="5">
        <f>C21*H3</f>
        <v>21825.577228</v>
      </c>
      <c r="E21" s="5">
        <f t="shared" si="0"/>
        <v>556384.422772</v>
      </c>
      <c r="F21" s="5">
        <f>E21*H6</f>
        <v>283756.05561372</v>
      </c>
      <c r="G21" s="7">
        <f>E21*H7</f>
        <v>272628.36715828</v>
      </c>
      <c r="H21" s="10"/>
      <c r="I21" s="8"/>
    </row>
    <row r="22" spans="1:9" ht="12" customHeight="1">
      <c r="A22" s="4"/>
      <c r="B22" s="3" t="s">
        <v>40</v>
      </c>
      <c r="C22" s="7">
        <v>2649.35</v>
      </c>
      <c r="D22" s="5">
        <f>C22*H3</f>
        <v>100.00448457999998</v>
      </c>
      <c r="E22" s="5">
        <f>C22-D22</f>
        <v>2549.34551542</v>
      </c>
      <c r="F22" s="5">
        <f>E22*H6</f>
        <v>1300.1662128642001</v>
      </c>
      <c r="G22" s="7">
        <f>E22*H7</f>
        <v>1249.1793025558</v>
      </c>
      <c r="H22" s="10"/>
      <c r="I22" s="8"/>
    </row>
    <row r="23" spans="1:10" ht="12" customHeight="1">
      <c r="A23" s="4"/>
      <c r="B23" s="4" t="s">
        <v>42</v>
      </c>
      <c r="C23" s="5">
        <v>13903.4</v>
      </c>
      <c r="D23" s="5">
        <f>C23*H3</f>
        <v>524.80885912</v>
      </c>
      <c r="E23" s="5">
        <f t="shared" si="0"/>
        <v>13378.59114088</v>
      </c>
      <c r="F23" s="5">
        <f>E23*H6</f>
        <v>6823.081481848801</v>
      </c>
      <c r="G23" s="5">
        <f>E23*H7</f>
        <v>6555.5096590312</v>
      </c>
      <c r="I23" s="8"/>
      <c r="J23" s="8"/>
    </row>
    <row r="24" spans="1:9" ht="12" customHeight="1">
      <c r="A24" s="1"/>
      <c r="B24" s="1" t="s">
        <v>22</v>
      </c>
      <c r="C24" s="19">
        <f>SUM(C4:C23)</f>
        <v>1831015.65</v>
      </c>
      <c r="D24" s="2">
        <f>SUM(D4:D23)</f>
        <v>66149.021442868</v>
      </c>
      <c r="E24" s="2">
        <f>SUM(E4:E23)</f>
        <v>1689741.4885571315</v>
      </c>
      <c r="F24" s="2">
        <f>SUM(F4:F23)</f>
        <v>893466.1591641374</v>
      </c>
      <c r="G24" s="2">
        <f>SUM(G4:G23)</f>
        <v>856790.3293929945</v>
      </c>
      <c r="H24" s="8"/>
      <c r="I24" s="8"/>
    </row>
    <row r="25" spans="1:7" ht="12" customHeight="1">
      <c r="A25" s="1" t="s">
        <v>12</v>
      </c>
      <c r="B25" s="1"/>
      <c r="C25" s="2" t="s">
        <v>1</v>
      </c>
      <c r="D25" s="1" t="s">
        <v>21</v>
      </c>
      <c r="E25" s="1" t="s">
        <v>13</v>
      </c>
      <c r="F25" s="1" t="s">
        <v>13</v>
      </c>
      <c r="G25" s="1" t="s">
        <v>13</v>
      </c>
    </row>
    <row r="26" spans="1:7" ht="12" customHeight="1">
      <c r="A26" s="1"/>
      <c r="B26" s="1"/>
      <c r="C26" s="2"/>
      <c r="D26" s="1" t="s">
        <v>20</v>
      </c>
      <c r="E26" s="1" t="s">
        <v>14</v>
      </c>
      <c r="F26" s="1" t="s">
        <v>15</v>
      </c>
      <c r="G26" s="24" t="s">
        <v>16</v>
      </c>
    </row>
    <row r="27" spans="1:9" ht="12" customHeight="1">
      <c r="A27" s="4"/>
      <c r="B27" s="27" t="s">
        <v>17</v>
      </c>
      <c r="C27" s="5">
        <v>894063.36</v>
      </c>
      <c r="D27" s="5">
        <v>0</v>
      </c>
      <c r="E27" s="5">
        <f>C27</f>
        <v>894063.36</v>
      </c>
      <c r="F27" s="5">
        <f>E27*H6</f>
        <v>455972.3136</v>
      </c>
      <c r="G27" s="5">
        <f>E27*H7</f>
        <v>438091.0464</v>
      </c>
      <c r="H27" s="13"/>
      <c r="I27" s="8"/>
    </row>
    <row r="28" spans="1:9" ht="12" customHeight="1">
      <c r="A28" s="4"/>
      <c r="B28" s="4" t="s">
        <v>18</v>
      </c>
      <c r="C28" s="34">
        <v>166404</v>
      </c>
      <c r="D28" s="5"/>
      <c r="E28" s="5">
        <v>0</v>
      </c>
      <c r="F28" s="5"/>
      <c r="G28" s="5">
        <f>C28</f>
        <v>166404</v>
      </c>
      <c r="H28" s="14"/>
      <c r="I28" s="8"/>
    </row>
    <row r="29" spans="1:9" ht="12" customHeight="1">
      <c r="A29" s="4"/>
      <c r="B29" s="4" t="s">
        <v>28</v>
      </c>
      <c r="C29" s="5">
        <v>181020</v>
      </c>
      <c r="D29" s="7">
        <f>C29</f>
        <v>181020</v>
      </c>
      <c r="E29" s="5">
        <f>C29-D29</f>
        <v>0</v>
      </c>
      <c r="F29" s="5">
        <f>E29*H6</f>
        <v>0</v>
      </c>
      <c r="G29" s="5">
        <f>E29*H7</f>
        <v>0</v>
      </c>
      <c r="H29" s="26"/>
      <c r="I29" s="8"/>
    </row>
    <row r="30" spans="1:9" ht="12" customHeight="1">
      <c r="A30" s="4"/>
      <c r="B30" s="4" t="s">
        <v>46</v>
      </c>
      <c r="C30" s="5">
        <v>7844.4</v>
      </c>
      <c r="D30" s="5"/>
      <c r="E30" s="5"/>
      <c r="F30" s="5">
        <f>E30*H6</f>
        <v>0</v>
      </c>
      <c r="G30" s="5">
        <f>C30</f>
        <v>7844.4</v>
      </c>
      <c r="I30" s="8"/>
    </row>
    <row r="31" spans="1:9" ht="12" customHeight="1">
      <c r="A31" s="4"/>
      <c r="B31" s="4" t="s">
        <v>38</v>
      </c>
      <c r="C31" s="5">
        <v>15136.74</v>
      </c>
      <c r="D31" s="5"/>
      <c r="E31" s="5"/>
      <c r="F31" s="5">
        <f>E31*H6</f>
        <v>0</v>
      </c>
      <c r="G31" s="5">
        <f>C31</f>
        <v>15136.74</v>
      </c>
      <c r="I31" s="8"/>
    </row>
    <row r="32" spans="1:9" ht="12" customHeight="1">
      <c r="A32" s="4"/>
      <c r="B32" s="27" t="s">
        <v>33</v>
      </c>
      <c r="C32" s="5">
        <v>15000</v>
      </c>
      <c r="D32" s="7">
        <v>0</v>
      </c>
      <c r="E32" s="5"/>
      <c r="F32" s="5">
        <f>E32*H6</f>
        <v>0</v>
      </c>
      <c r="G32" s="5">
        <f>C32</f>
        <v>15000</v>
      </c>
      <c r="I32" s="8"/>
    </row>
    <row r="33" spans="1:9" ht="12" customHeight="1">
      <c r="A33" s="29"/>
      <c r="B33" s="30" t="s">
        <v>35</v>
      </c>
      <c r="C33" s="9">
        <v>578210</v>
      </c>
      <c r="G33" s="9">
        <f>C33</f>
        <v>578210</v>
      </c>
      <c r="I33" s="31"/>
    </row>
    <row r="34" spans="1:9" ht="12" customHeight="1">
      <c r="A34" s="1"/>
      <c r="B34" s="1" t="s">
        <v>23</v>
      </c>
      <c r="C34" s="19">
        <f>SUM(C27:C33)</f>
        <v>1857678.4999999998</v>
      </c>
      <c r="D34" s="2">
        <f>SUM(D27:D33)</f>
        <v>181020</v>
      </c>
      <c r="E34" s="32">
        <f>SUM(E27:E33)</f>
        <v>894063.36</v>
      </c>
      <c r="F34" s="2">
        <f>SUM(F27:F32)</f>
        <v>455972.3136</v>
      </c>
      <c r="G34" s="2">
        <f>SUM(G27:G33)</f>
        <v>1220686.1864</v>
      </c>
      <c r="H34" s="17"/>
      <c r="I34" s="31"/>
    </row>
    <row r="35" spans="3:9" ht="12" customHeight="1">
      <c r="C35" s="17">
        <f>C34-C24</f>
        <v>26662.84999999986</v>
      </c>
      <c r="D35" s="15">
        <f>D34-D24</f>
        <v>114870.978557132</v>
      </c>
      <c r="F35" s="8">
        <f>F34-F24</f>
        <v>-437493.84556413745</v>
      </c>
      <c r="G35" s="21">
        <f>G34-G24</f>
        <v>363895.8570070055</v>
      </c>
      <c r="I35" s="12"/>
    </row>
    <row r="36" spans="2:9" ht="12" customHeight="1">
      <c r="B36" s="25"/>
      <c r="C36" s="20"/>
      <c r="F36" s="15"/>
      <c r="H36" s="8"/>
      <c r="I36" s="8"/>
    </row>
    <row r="37" spans="2:9" ht="12" customHeight="1">
      <c r="B37" s="25"/>
      <c r="C37" s="20" t="s">
        <v>43</v>
      </c>
      <c r="F37" s="15">
        <f>F35+D35</f>
        <v>-322622.86700700544</v>
      </c>
      <c r="H37" s="8"/>
      <c r="I37" s="8"/>
    </row>
    <row r="38" spans="2:9" ht="12" customHeight="1">
      <c r="B38" s="23"/>
      <c r="C38" s="20"/>
      <c r="F38" s="33"/>
      <c r="H38" s="8"/>
      <c r="I38" s="8"/>
    </row>
    <row r="39" spans="1:9" ht="12" customHeight="1">
      <c r="A39" s="4"/>
      <c r="B39" s="4"/>
      <c r="C39" s="5"/>
      <c r="D39" s="5"/>
      <c r="E39" s="5"/>
      <c r="F39" s="5"/>
      <c r="G39" s="5"/>
      <c r="I39" s="18"/>
    </row>
    <row r="40" spans="7:9" ht="12" customHeight="1">
      <c r="G40" s="12"/>
      <c r="I40" s="18"/>
    </row>
    <row r="41" ht="12" customHeight="1">
      <c r="I41" s="18"/>
    </row>
    <row r="42" ht="12" customHeight="1"/>
    <row r="43" spans="3:9" ht="12" customHeight="1">
      <c r="C43" s="8"/>
      <c r="D43" s="8"/>
      <c r="E43" s="8"/>
      <c r="F43" s="8"/>
      <c r="G43" s="8"/>
      <c r="I43" s="18"/>
    </row>
    <row r="44" ht="12" customHeight="1">
      <c r="C44" s="8"/>
    </row>
    <row r="45" ht="12" customHeight="1">
      <c r="C45" s="8"/>
    </row>
    <row r="46" spans="1:4" ht="12" customHeight="1">
      <c r="A46" s="16"/>
      <c r="C46" s="8"/>
      <c r="D46" s="8"/>
    </row>
    <row r="47" spans="3:5" ht="12" customHeight="1">
      <c r="C47" s="8"/>
      <c r="D47" s="8"/>
      <c r="E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ht="12.75">
      <c r="C53" s="8"/>
    </row>
  </sheetData>
  <sheetProtection/>
  <printOptions/>
  <pageMargins left="0.75" right="0.75" top="1" bottom="1" header="0.4921259845" footer="0.4921259845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OEM</cp:lastModifiedBy>
  <cp:lastPrinted>2013-11-13T10:35:10Z</cp:lastPrinted>
  <dcterms:created xsi:type="dcterms:W3CDTF">2006-06-18T06:41:41Z</dcterms:created>
  <dcterms:modified xsi:type="dcterms:W3CDTF">2014-07-06T06:25:56Z</dcterms:modified>
  <cp:category/>
  <cp:version/>
  <cp:contentType/>
  <cp:contentStatus/>
</cp:coreProperties>
</file>